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llaboration.ac.bankit.it/tca/gdl/EFPortale/HP  Body/Calcolatori/"/>
    </mc:Choice>
  </mc:AlternateContent>
  <bookViews>
    <workbookView xWindow="0" yWindow="0" windowWidth="28800" windowHeight="14100"/>
  </bookViews>
  <sheets>
    <sheet name="BUDGET" sheetId="1" r:id="rId1"/>
  </sheets>
  <definedNames>
    <definedName name="_xlnm._FilterDatabase" localSheetId="0" hidden="1">BUDGET!$A$4:$F$99</definedName>
    <definedName name="_xlnm.Print_Area" localSheetId="0">BUDGET!$A$1:$F$129</definedName>
    <definedName name="_xlnm.Print_Titles" localSheetId="0">BUDGET!$1:$1</definedName>
  </definedNames>
  <calcPr calcId="162913"/>
</workbook>
</file>

<file path=xl/calcChain.xml><?xml version="1.0" encoding="utf-8"?>
<calcChain xmlns="http://schemas.openxmlformats.org/spreadsheetml/2006/main">
  <c r="E94" i="1" l="1"/>
  <c r="E93" i="1"/>
  <c r="D93" i="1"/>
  <c r="E92" i="1"/>
  <c r="E83" i="1"/>
  <c r="D83" i="1"/>
  <c r="E82" i="1"/>
  <c r="D82" i="1"/>
  <c r="E81" i="1"/>
  <c r="D81" i="1"/>
  <c r="E74" i="1"/>
  <c r="D74" i="1"/>
  <c r="E73" i="1"/>
  <c r="E72" i="1"/>
  <c r="D72" i="1"/>
  <c r="E62" i="1"/>
  <c r="D62" i="1"/>
  <c r="E61" i="1"/>
  <c r="D61" i="1"/>
  <c r="E60" i="1"/>
  <c r="D60" i="1"/>
  <c r="E44" i="1"/>
  <c r="E43" i="1"/>
  <c r="D43" i="1"/>
  <c r="E42" i="1"/>
  <c r="D42" i="1"/>
  <c r="E33" i="1"/>
  <c r="D33" i="1"/>
  <c r="E32" i="1"/>
  <c r="D32" i="1"/>
  <c r="E31" i="1"/>
  <c r="D31" i="1"/>
  <c r="E12" i="1" l="1"/>
  <c r="E11" i="1"/>
  <c r="D11" i="1"/>
  <c r="E10" i="1"/>
  <c r="E9" i="1"/>
  <c r="D9" i="1"/>
  <c r="D30" i="1"/>
  <c r="E30" i="1"/>
  <c r="E80" i="1" l="1"/>
  <c r="E35" i="1"/>
  <c r="J10" i="1" l="1"/>
  <c r="J9" i="1"/>
  <c r="J8" i="1"/>
  <c r="J7" i="1"/>
  <c r="D44" i="1" s="1"/>
  <c r="J6" i="1"/>
  <c r="J5" i="1"/>
  <c r="D23" i="1" l="1"/>
  <c r="D12" i="1"/>
  <c r="D21" i="1"/>
  <c r="D73" i="1"/>
  <c r="D10" i="1"/>
  <c r="D94" i="1"/>
  <c r="D92" i="1"/>
  <c r="D55" i="1"/>
  <c r="D48" i="1"/>
  <c r="D38" i="1"/>
  <c r="D17" i="1"/>
  <c r="E8" i="1"/>
  <c r="E54" i="1" l="1"/>
  <c r="D54" i="1"/>
  <c r="E53" i="1"/>
  <c r="D53" i="1"/>
  <c r="E51" i="1"/>
  <c r="D51" i="1"/>
  <c r="E57" i="1"/>
  <c r="E29" i="1"/>
  <c r="E47" i="1"/>
  <c r="D47" i="1"/>
  <c r="E41" i="1" l="1"/>
  <c r="D41" i="1"/>
  <c r="E40" i="1"/>
  <c r="D40" i="1"/>
  <c r="E28" i="1"/>
  <c r="D28" i="1"/>
  <c r="E27" i="1"/>
  <c r="D27" i="1"/>
  <c r="E26" i="1"/>
  <c r="D26" i="1"/>
  <c r="E25" i="1"/>
  <c r="D25" i="1"/>
  <c r="E24" i="1"/>
  <c r="D24" i="1"/>
  <c r="E23" i="1"/>
  <c r="E22" i="1"/>
  <c r="D22" i="1"/>
  <c r="E21" i="1"/>
  <c r="E20" i="1"/>
  <c r="D20" i="1"/>
  <c r="E19" i="1"/>
  <c r="D19" i="1"/>
  <c r="E18" i="1"/>
  <c r="D18" i="1"/>
  <c r="E58" i="1" l="1"/>
  <c r="D58" i="1"/>
  <c r="E56" i="1"/>
  <c r="D56" i="1"/>
  <c r="E55" i="1"/>
  <c r="E70" i="1"/>
  <c r="D70" i="1"/>
  <c r="D29" i="1" l="1"/>
  <c r="D34" i="1" s="1"/>
  <c r="D57" i="1"/>
  <c r="D91" i="1"/>
  <c r="D90" i="1"/>
  <c r="D89" i="1"/>
  <c r="D86" i="1"/>
  <c r="D85" i="1"/>
  <c r="D80" i="1"/>
  <c r="D78" i="1"/>
  <c r="D71" i="1"/>
  <c r="D69" i="1"/>
  <c r="D67" i="1"/>
  <c r="D65" i="1"/>
  <c r="D64" i="1"/>
  <c r="D59" i="1"/>
  <c r="D52" i="1"/>
  <c r="D50" i="1"/>
  <c r="D49" i="1"/>
  <c r="D39" i="1"/>
  <c r="D36" i="1"/>
  <c r="D8" i="1"/>
  <c r="D6" i="1"/>
  <c r="D5" i="1"/>
  <c r="D88" i="1"/>
  <c r="D37" i="1"/>
  <c r="D46" i="1" l="1"/>
  <c r="D63" i="1" s="1"/>
  <c r="D76" i="1"/>
  <c r="D13" i="1"/>
  <c r="D79" i="1"/>
  <c r="D35" i="1"/>
  <c r="D45" i="1" s="1"/>
  <c r="D66" i="1"/>
  <c r="D77" i="1"/>
  <c r="D7" i="1"/>
  <c r="D87" i="1"/>
  <c r="D95" i="1" s="1"/>
  <c r="D68" i="1"/>
  <c r="E5" i="1"/>
  <c r="E6" i="1"/>
  <c r="E7" i="1"/>
  <c r="E13" i="1"/>
  <c r="E17" i="1"/>
  <c r="E34" i="1" s="1"/>
  <c r="E36" i="1"/>
  <c r="E37" i="1"/>
  <c r="E38" i="1"/>
  <c r="E39" i="1"/>
  <c r="E46" i="1"/>
  <c r="E48" i="1"/>
  <c r="E49" i="1"/>
  <c r="E50" i="1"/>
  <c r="E52" i="1"/>
  <c r="E59" i="1"/>
  <c r="E64" i="1"/>
  <c r="E65" i="1"/>
  <c r="E66" i="1"/>
  <c r="E67" i="1"/>
  <c r="E68" i="1"/>
  <c r="E69" i="1"/>
  <c r="E71" i="1"/>
  <c r="E76" i="1"/>
  <c r="E77" i="1"/>
  <c r="E78" i="1"/>
  <c r="E79" i="1"/>
  <c r="E85" i="1"/>
  <c r="E86" i="1"/>
  <c r="E87" i="1"/>
  <c r="E88" i="1"/>
  <c r="E89" i="1"/>
  <c r="E90" i="1"/>
  <c r="E91" i="1"/>
  <c r="D75" i="1" l="1"/>
  <c r="E95" i="1"/>
  <c r="D84" i="1"/>
  <c r="E75" i="1"/>
  <c r="E63" i="1"/>
  <c r="E45" i="1"/>
  <c r="E84" i="1"/>
  <c r="D14" i="1"/>
  <c r="E14" i="1"/>
  <c r="I87" i="1" s="1"/>
  <c r="F8" i="1" l="1"/>
  <c r="F9" i="1"/>
  <c r="F11" i="1"/>
  <c r="F10" i="1"/>
  <c r="F12" i="1"/>
  <c r="F5" i="1"/>
  <c r="F7" i="1"/>
  <c r="F6" i="1"/>
  <c r="F13" i="1"/>
  <c r="D96" i="1"/>
  <c r="D99" i="1" s="1"/>
  <c r="E96" i="1"/>
  <c r="F94" i="1" l="1"/>
  <c r="J87" i="1"/>
  <c r="I88" i="1" s="1"/>
  <c r="F92" i="1"/>
  <c r="F93" i="1"/>
  <c r="F82" i="1"/>
  <c r="F81" i="1"/>
  <c r="F83" i="1"/>
  <c r="F62" i="1"/>
  <c r="F73" i="1"/>
  <c r="F72" i="1"/>
  <c r="F74" i="1"/>
  <c r="F60" i="1"/>
  <c r="F61" i="1"/>
  <c r="F42" i="1"/>
  <c r="F43" i="1"/>
  <c r="F44" i="1"/>
  <c r="F30" i="1"/>
  <c r="F32" i="1"/>
  <c r="F31" i="1"/>
  <c r="F33" i="1"/>
  <c r="F14" i="1"/>
  <c r="F34" i="1"/>
  <c r="F63" i="1"/>
  <c r="F45" i="1"/>
  <c r="F84" i="1"/>
  <c r="F80" i="1"/>
  <c r="F57" i="1"/>
  <c r="F51" i="1"/>
  <c r="F53" i="1"/>
  <c r="F29" i="1"/>
  <c r="F54" i="1"/>
  <c r="F47" i="1"/>
  <c r="F18" i="1"/>
  <c r="F23" i="1"/>
  <c r="F41" i="1"/>
  <c r="F28" i="1"/>
  <c r="F20" i="1"/>
  <c r="F25" i="1"/>
  <c r="F19" i="1"/>
  <c r="F40" i="1"/>
  <c r="F21" i="1"/>
  <c r="F27" i="1"/>
  <c r="F24" i="1"/>
  <c r="F22" i="1"/>
  <c r="F26" i="1"/>
  <c r="F70" i="1"/>
  <c r="F55" i="1"/>
  <c r="F58" i="1"/>
  <c r="F56" i="1"/>
  <c r="F86" i="1"/>
  <c r="F48" i="1"/>
  <c r="F71" i="1"/>
  <c r="F36" i="1"/>
  <c r="F38" i="1"/>
  <c r="F67" i="1"/>
  <c r="F78" i="1"/>
  <c r="F39" i="1"/>
  <c r="F66" i="1"/>
  <c r="F59" i="1"/>
  <c r="F35" i="1"/>
  <c r="F68" i="1"/>
  <c r="F37" i="1"/>
  <c r="F90" i="1"/>
  <c r="F89" i="1"/>
  <c r="F69" i="1"/>
  <c r="F64" i="1"/>
  <c r="F88" i="1"/>
  <c r="F52" i="1"/>
  <c r="F77" i="1"/>
  <c r="F85" i="1"/>
  <c r="F91" i="1"/>
  <c r="F65" i="1"/>
  <c r="F17" i="1"/>
  <c r="F79" i="1"/>
  <c r="F46" i="1"/>
  <c r="F49" i="1"/>
  <c r="F76" i="1"/>
  <c r="F87" i="1"/>
  <c r="F50" i="1"/>
  <c r="F75" i="1"/>
  <c r="F95" i="1"/>
  <c r="E99" i="1"/>
  <c r="F96" i="1" l="1"/>
</calcChain>
</file>

<file path=xl/sharedStrings.xml><?xml version="1.0" encoding="utf-8"?>
<sst xmlns="http://schemas.openxmlformats.org/spreadsheetml/2006/main" count="118" uniqueCount="84">
  <si>
    <t>Pagamento per il mantenimento dei figli</t>
  </si>
  <si>
    <t>Divise scolastiche</t>
  </si>
  <si>
    <t>annuale</t>
  </si>
  <si>
    <t>Libri scolastici / universitari</t>
  </si>
  <si>
    <t>Tasse scolastiche / universitarie</t>
  </si>
  <si>
    <t>Giocattoli</t>
  </si>
  <si>
    <t>Pedaggi stradali e parcheggio</t>
  </si>
  <si>
    <t>settimanale</t>
  </si>
  <si>
    <t>SPESE PER TRASPORTI E AUTO</t>
  </si>
  <si>
    <t>mensile</t>
  </si>
  <si>
    <t>Sport / Palestra / Altri hobby</t>
  </si>
  <si>
    <t>Celebrazioni e regali</t>
  </si>
  <si>
    <t>Vacanze</t>
  </si>
  <si>
    <t>Film e musica</t>
  </si>
  <si>
    <t>Giornali e riviste</t>
  </si>
  <si>
    <t>Libri</t>
  </si>
  <si>
    <t>SPESE PER SVAGO</t>
  </si>
  <si>
    <t>Prestazioni veterinarie</t>
  </si>
  <si>
    <t>Prestazioni mediche</t>
  </si>
  <si>
    <t>Farmaci e farmacia</t>
  </si>
  <si>
    <t>Alimenti per animali domestici</t>
  </si>
  <si>
    <t>Interessi su carta di credito</t>
  </si>
  <si>
    <t>Assicurazione sanitaria</t>
  </si>
  <si>
    <t>Assicurazione personale</t>
  </si>
  <si>
    <t>Assicurazione abitazione</t>
  </si>
  <si>
    <t>Assicurazione auto / moto</t>
  </si>
  <si>
    <t>SPESE PER SERVIZI FINANZIARI</t>
  </si>
  <si>
    <t>Utenze: telefono (rete mobile)</t>
  </si>
  <si>
    <t>Utenze: telefono (rete fissa)</t>
  </si>
  <si>
    <t>Utenze: pay tv</t>
  </si>
  <si>
    <t>Utenze: internet</t>
  </si>
  <si>
    <t>Utenze: acqua</t>
  </si>
  <si>
    <t>Utenze: gas</t>
  </si>
  <si>
    <t>Utenze: elettricità</t>
  </si>
  <si>
    <t>Ristrutturazioni e manutenzione</t>
  </si>
  <si>
    <t>Mobili ed elettrodomestici</t>
  </si>
  <si>
    <t>Rata di mutuo / Canone affitto</t>
  </si>
  <si>
    <t>USCITE</t>
  </si>
  <si>
    <t>trimestrale</t>
  </si>
  <si>
    <t>ENTRATE</t>
  </si>
  <si>
    <t>Equivalenza annua</t>
  </si>
  <si>
    <t>Frequenza</t>
  </si>
  <si>
    <t>Importo annuo</t>
  </si>
  <si>
    <t>Importo</t>
  </si>
  <si>
    <t>Equivalenza mensile</t>
  </si>
  <si>
    <t>Importo mensile</t>
  </si>
  <si>
    <t>Input</t>
  </si>
  <si>
    <t>Spese condominiali</t>
  </si>
  <si>
    <t>Tassa sui rifiuti</t>
  </si>
  <si>
    <t>Rimborso altri prestiti</t>
  </si>
  <si>
    <t>Carburante auto / moto</t>
  </si>
  <si>
    <t>Bar e ristoranti</t>
  </si>
  <si>
    <t>SPESE PER GENERI ALIMENTARI E PERSONALI</t>
  </si>
  <si>
    <t>Articoli per la casa</t>
  </si>
  <si>
    <t>Cosmetici / Gioielli e accessori</t>
  </si>
  <si>
    <t>Elettronica (pc, smartphone, tablet)</t>
  </si>
  <si>
    <t xml:space="preserve">Ticket o abbonamento Bus / Treno / Altri mezzi di trasporto </t>
  </si>
  <si>
    <t>Babysitter</t>
  </si>
  <si>
    <t>ALTRE SPESE PER I FIGLI</t>
  </si>
  <si>
    <t>RISPARMIO</t>
  </si>
  <si>
    <t>Abbigliamento e calzature</t>
  </si>
  <si>
    <t>Prodotti alimentari e bevande analcoliche</t>
  </si>
  <si>
    <t>Bevande alcoliche e tabacchi</t>
  </si>
  <si>
    <t>SPESE E SERVIZI PER LA CASA</t>
  </si>
  <si>
    <t>Riparazioni e manutenzione auto/moto (comprese tasse e revisioni)</t>
  </si>
  <si>
    <t>Istruzione (corsi di formazione)</t>
  </si>
  <si>
    <t>Parrucchiere / Trattamenti di bellezza</t>
  </si>
  <si>
    <t>Spese per consulenza legale</t>
  </si>
  <si>
    <t>Spese per consulenza contabile / amministrativa</t>
  </si>
  <si>
    <t>Entrate</t>
  </si>
  <si>
    <t>bimestrale</t>
  </si>
  <si>
    <t>REDDITO / PENSIONE (NETTO)</t>
  </si>
  <si>
    <t>REDDITI DI ALTRE PERSONE DEL TUO NUCLEO FAMILIARE (NETTO)</t>
  </si>
  <si>
    <t>TOTALE ENTRATE</t>
  </si>
  <si>
    <t>Incidenza su totale entrate</t>
  </si>
  <si>
    <t>Incidenza su totale uscite</t>
  </si>
  <si>
    <t>TOTALE USCITE</t>
  </si>
  <si>
    <t>BUDGET FAMILIARE</t>
  </si>
  <si>
    <t>semestrale</t>
  </si>
  <si>
    <t>Uscite</t>
  </si>
  <si>
    <t>PROVENTI DA INVESTIMENTI FINANZIARI (NETTO)</t>
  </si>
  <si>
    <t>PROVENTI DA INVESTIMENTI IMMOBILIARI (NETTO)</t>
  </si>
  <si>
    <t>……………………………………… [digitare altra voce]</t>
  </si>
  <si>
    <r>
      <t xml:space="preserve">……………………………………… </t>
    </r>
    <r>
      <rPr>
        <i/>
        <sz val="11"/>
        <color theme="1"/>
        <rFont val="Calibri"/>
        <family val="2"/>
        <scheme val="minor"/>
      </rPr>
      <t>[digitare altra voce]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</si>
</sst>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410]\ * #,##0.00_-;\-[$€-410]\ * #,##0.00_-;_-[$€-410]\ * &quot;-&quot;??_-;_-@_-"/>
    <numFmt numFmtId="165" formatCode="_-* #,##0.0000_-;\-* #,##0.00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 applyAlignment="1">
      <alignment vertical="center"/>
    </xf>
    <xf numFmtId="164" fontId="0" fillId="0" borderId="0" xfId="1" applyNumberFormat="1" applyFont="1" applyAlignment="1">
      <alignment vertical="center"/>
    </xf>
    <xf numFmtId="9" fontId="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4" fillId="0" borderId="7" xfId="0" applyNumberFormat="1" applyFont="1" applyFill="1" applyBorder="1" applyAlignment="1">
      <alignment vertical="center"/>
    </xf>
    <xf numFmtId="164" fontId="4" fillId="3" borderId="7" xfId="1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164" fontId="11" fillId="0" borderId="0" xfId="0" applyNumberFormat="1" applyFont="1" applyAlignment="1">
      <alignment vertical="center"/>
    </xf>
    <xf numFmtId="0" fontId="1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vertical="center"/>
    </xf>
    <xf numFmtId="0" fontId="15" fillId="4" borderId="3" xfId="0" applyFont="1" applyFill="1" applyBorder="1" applyAlignment="1">
      <alignment vertical="center"/>
    </xf>
    <xf numFmtId="164" fontId="15" fillId="4" borderId="4" xfId="0" applyNumberFormat="1" applyFont="1" applyFill="1" applyBorder="1" applyAlignment="1">
      <alignment vertical="center"/>
    </xf>
    <xf numFmtId="164" fontId="15" fillId="4" borderId="4" xfId="1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164" fontId="4" fillId="0" borderId="9" xfId="0" applyNumberFormat="1" applyFont="1" applyFill="1" applyBorder="1" applyAlignment="1">
      <alignment vertical="center"/>
    </xf>
    <xf numFmtId="164" fontId="4" fillId="3" borderId="9" xfId="1" applyNumberFormat="1" applyFont="1" applyFill="1" applyBorder="1" applyAlignment="1">
      <alignment vertical="center"/>
    </xf>
    <xf numFmtId="0" fontId="15" fillId="4" borderId="4" xfId="0" applyFont="1" applyFill="1" applyBorder="1" applyAlignment="1">
      <alignment vertical="center"/>
    </xf>
    <xf numFmtId="0" fontId="14" fillId="4" borderId="16" xfId="0" applyFont="1" applyFill="1" applyBorder="1" applyAlignment="1">
      <alignment vertical="center"/>
    </xf>
    <xf numFmtId="165" fontId="2" fillId="0" borderId="0" xfId="2" applyNumberFormat="1" applyFont="1" applyFill="1" applyBorder="1" applyAlignment="1">
      <alignment horizontal="center" vertical="center"/>
    </xf>
    <xf numFmtId="9" fontId="3" fillId="3" borderId="8" xfId="1" applyFont="1" applyFill="1" applyBorder="1" applyAlignment="1">
      <alignment horizontal="center" vertical="center"/>
    </xf>
    <xf numFmtId="9" fontId="15" fillId="4" borderId="5" xfId="1" applyFont="1" applyFill="1" applyBorder="1" applyAlignment="1">
      <alignment horizontal="center" vertical="center"/>
    </xf>
    <xf numFmtId="9" fontId="3" fillId="3" borderId="18" xfId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3" fillId="3" borderId="9" xfId="1" applyNumberFormat="1" applyFont="1" applyFill="1" applyBorder="1" applyAlignment="1">
      <alignment vertical="center"/>
    </xf>
    <xf numFmtId="43" fontId="0" fillId="0" borderId="0" xfId="2" applyFont="1" applyAlignment="1">
      <alignment vertical="center"/>
    </xf>
    <xf numFmtId="0" fontId="16" fillId="0" borderId="1" xfId="0" applyFont="1" applyFill="1" applyBorder="1" applyAlignment="1">
      <alignment horizontal="left" vertical="center" indent="2"/>
    </xf>
    <xf numFmtId="164" fontId="16" fillId="3" borderId="0" xfId="1" applyNumberFormat="1" applyFont="1" applyFill="1" applyBorder="1" applyAlignment="1">
      <alignment vertical="center"/>
    </xf>
    <xf numFmtId="9" fontId="16" fillId="3" borderId="2" xfId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indent="2"/>
    </xf>
    <xf numFmtId="164" fontId="15" fillId="4" borderId="5" xfId="0" applyNumberFormat="1" applyFont="1" applyFill="1" applyBorder="1" applyAlignment="1">
      <alignment vertic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8" fillId="0" borderId="0" xfId="0" applyFont="1" applyFill="1" applyBorder="1" applyAlignment="1">
      <alignment vertical="center"/>
    </xf>
    <xf numFmtId="165" fontId="9" fillId="0" borderId="0" xfId="2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164" fontId="0" fillId="2" borderId="7" xfId="0" applyNumberFormat="1" applyFont="1" applyFill="1" applyBorder="1" applyAlignment="1" applyProtection="1">
      <alignment vertical="center"/>
      <protection locked="0"/>
    </xf>
    <xf numFmtId="164" fontId="0" fillId="2" borderId="9" xfId="0" applyNumberFormat="1" applyFont="1" applyFill="1" applyBorder="1" applyAlignment="1" applyProtection="1">
      <alignment vertical="center"/>
      <protection locked="0"/>
    </xf>
    <xf numFmtId="164" fontId="0" fillId="2" borderId="20" xfId="0" applyNumberFormat="1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19" xfId="0" applyFont="1" applyFill="1" applyBorder="1" applyAlignment="1" applyProtection="1">
      <alignment vertical="center"/>
      <protection locked="0"/>
    </xf>
    <xf numFmtId="164" fontId="16" fillId="2" borderId="0" xfId="0" applyNumberFormat="1" applyFont="1" applyFill="1" applyBorder="1" applyAlignment="1" applyProtection="1">
      <alignment vertical="center"/>
      <protection locked="0"/>
    </xf>
    <xf numFmtId="0" fontId="16" fillId="2" borderId="1" xfId="0" applyFont="1" applyFill="1" applyBorder="1" applyAlignment="1" applyProtection="1">
      <alignment horizontal="left" vertical="center" indent="2"/>
      <protection locked="0"/>
    </xf>
  </cellXfs>
  <cellStyles count="3">
    <cellStyle name="Migliaia" xfId="2" builtinId="3"/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FF3F3F"/>
      <color rgb="FF81FFBA"/>
      <color rgb="FFFF8B8B"/>
      <color rgb="FF00CC99"/>
      <color rgb="FF9BFFC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Dettaglio uscite nell'anno</a:t>
            </a:r>
            <a:endParaRPr lang="it-IT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925-41A5-8D3C-AE27C3355F2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925-41A5-8D3C-AE27C3355F2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925-41A5-8D3C-AE27C3355F2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F925-41A5-8D3C-AE27C3355F2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F925-41A5-8D3C-AE27C3355F2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F925-41A5-8D3C-AE27C3355F2A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(BUDGET!$A$34,BUDGET!$A$45,BUDGET!$A$63,BUDGET!$A$75,BUDGET!$A$84,BUDGET!$A$95)</c:f>
              <c:strCache>
                <c:ptCount val="6"/>
                <c:pt idx="0">
                  <c:v>SPESE E SERVIZI PER LA CASA</c:v>
                </c:pt>
                <c:pt idx="1">
                  <c:v>SPESE PER SERVIZI FINANZIARI</c:v>
                </c:pt>
                <c:pt idx="2">
                  <c:v>SPESE PER GENERI ALIMENTARI E PERSONALI</c:v>
                </c:pt>
                <c:pt idx="3">
                  <c:v>SPESE PER SVAGO</c:v>
                </c:pt>
                <c:pt idx="4">
                  <c:v>SPESE PER TRASPORTI E AUTO</c:v>
                </c:pt>
                <c:pt idx="5">
                  <c:v>ALTRE SPESE PER I FIGLI</c:v>
                </c:pt>
              </c:strCache>
            </c:strRef>
          </c:cat>
          <c:val>
            <c:numRef>
              <c:f>(BUDGET!$F$34,BUDGET!$F$45,BUDGET!$F$63,BUDGET!$F$75,BUDGET!$F$84,BUDGET!$F$95)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3-40D0-96A1-104DD68F1D0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02128900554093"/>
          <c:y val="0.27887241957780534"/>
          <c:w val="0.30775137313209677"/>
          <c:h val="0.445387224633382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1778001</xdr:colOff>
      <xdr:row>1</xdr:row>
      <xdr:rowOff>95250</xdr:rowOff>
    </xdr:to>
    <xdr:sp macro="" textlink="">
      <xdr:nvSpPr>
        <xdr:cNvPr id="4" name="Rettangolo 3"/>
        <xdr:cNvSpPr/>
      </xdr:nvSpPr>
      <xdr:spPr>
        <a:xfrm>
          <a:off x="1" y="0"/>
          <a:ext cx="1778000" cy="86783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2085975</xdr:colOff>
      <xdr:row>100</xdr:row>
      <xdr:rowOff>121708</xdr:rowOff>
    </xdr:from>
    <xdr:to>
      <xdr:col>4</xdr:col>
      <xdr:colOff>829725</xdr:colOff>
      <xdr:row>126</xdr:row>
      <xdr:rowOff>97584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52921</xdr:colOff>
      <xdr:row>0</xdr:row>
      <xdr:rowOff>0</xdr:rowOff>
    </xdr:from>
    <xdr:to>
      <xdr:col>0</xdr:col>
      <xdr:colOff>1706128</xdr:colOff>
      <xdr:row>1</xdr:row>
      <xdr:rowOff>91417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21" y="0"/>
          <a:ext cx="1653207" cy="86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W103"/>
  <sheetViews>
    <sheetView showGridLines="0" tabSelected="1" zoomScale="90" zoomScaleNormal="90" zoomScaleSheetLayoutView="90" workbookViewId="0">
      <pane ySplit="3" topLeftCell="A16" activePane="bottomLeft" state="frozen"/>
      <selection pane="bottomLeft" activeCell="A94" sqref="A94"/>
    </sheetView>
  </sheetViews>
  <sheetFormatPr defaultRowHeight="15" x14ac:dyDescent="0.25"/>
  <cols>
    <col min="1" max="1" width="62.140625" style="1" bestFit="1" customWidth="1"/>
    <col min="2" max="3" width="16.5703125" style="1" customWidth="1"/>
    <col min="4" max="5" width="22.7109375" style="2" customWidth="1"/>
    <col min="6" max="6" width="19.140625" style="3" customWidth="1"/>
    <col min="7" max="7" width="19.7109375" style="1" customWidth="1"/>
    <col min="8" max="8" width="40.7109375" style="1" customWidth="1"/>
    <col min="9" max="9" width="19.5703125" style="1" customWidth="1"/>
    <col min="10" max="10" width="21" style="1" customWidth="1"/>
    <col min="11" max="11" width="12.7109375" style="1" bestFit="1" customWidth="1"/>
    <col min="12" max="16384" width="9.140625" style="1"/>
  </cols>
  <sheetData>
    <row r="1" spans="1:23" ht="60.75" customHeight="1" x14ac:dyDescent="0.25">
      <c r="A1" s="53" t="s">
        <v>77</v>
      </c>
      <c r="B1" s="53"/>
      <c r="C1" s="53"/>
      <c r="D1" s="53"/>
      <c r="E1" s="53"/>
      <c r="F1" s="53"/>
      <c r="G1" s="4"/>
      <c r="H1" s="4"/>
      <c r="I1" s="4"/>
      <c r="J1" s="4"/>
      <c r="K1" s="1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x14ac:dyDescent="0.25">
      <c r="G2" s="4"/>
      <c r="H2" s="4"/>
      <c r="I2" s="4"/>
      <c r="J2" s="4"/>
      <c r="K2" s="1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5.75" thickBot="1" x14ac:dyDescent="0.3">
      <c r="B3" s="51" t="s">
        <v>46</v>
      </c>
      <c r="C3" s="52"/>
      <c r="G3" s="4"/>
      <c r="H3" s="4"/>
      <c r="I3" s="4"/>
      <c r="J3" s="4"/>
      <c r="K3" s="1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42" customHeight="1" x14ac:dyDescent="0.25">
      <c r="A4" s="20" t="s">
        <v>39</v>
      </c>
      <c r="B4" s="21" t="s">
        <v>43</v>
      </c>
      <c r="C4" s="21" t="s">
        <v>41</v>
      </c>
      <c r="D4" s="21" t="s">
        <v>45</v>
      </c>
      <c r="E4" s="21" t="s">
        <v>42</v>
      </c>
      <c r="F4" s="22" t="s">
        <v>74</v>
      </c>
      <c r="G4" s="14"/>
      <c r="H4" s="49" t="s">
        <v>41</v>
      </c>
      <c r="I4" s="49" t="s">
        <v>40</v>
      </c>
      <c r="J4" s="49" t="s">
        <v>44</v>
      </c>
      <c r="K4" s="13"/>
      <c r="L4" s="1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x14ac:dyDescent="0.25">
      <c r="A5" s="8" t="s">
        <v>71</v>
      </c>
      <c r="B5" s="54"/>
      <c r="C5" s="54"/>
      <c r="D5" s="10">
        <f t="shared" ref="D5:D13" si="0">+IF(B5&gt;0,VLOOKUP(C5,$H$5:$J$12,3,0)*B5,0)</f>
        <v>0</v>
      </c>
      <c r="E5" s="10">
        <f t="shared" ref="E5:E13" si="1">+IF(B5&gt;0,VLOOKUP(C5,$H$5:$I$12,2,0)*B5,0)</f>
        <v>0</v>
      </c>
      <c r="F5" s="33" t="str">
        <f>+IFERROR(E5/$E$14,"")</f>
        <v/>
      </c>
      <c r="G5" s="15"/>
      <c r="H5" s="5" t="s">
        <v>7</v>
      </c>
      <c r="I5" s="46">
        <v>52</v>
      </c>
      <c r="J5" s="50">
        <f>+I5/12</f>
        <v>4.333333333333333</v>
      </c>
      <c r="K5" s="13"/>
      <c r="L5" s="1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x14ac:dyDescent="0.25">
      <c r="A6" s="8" t="s">
        <v>72</v>
      </c>
      <c r="B6" s="54"/>
      <c r="C6" s="54"/>
      <c r="D6" s="10">
        <f t="shared" si="0"/>
        <v>0</v>
      </c>
      <c r="E6" s="10">
        <f t="shared" si="1"/>
        <v>0</v>
      </c>
      <c r="F6" s="33" t="str">
        <f>+IFERROR(E6/$E$14,"")</f>
        <v/>
      </c>
      <c r="G6" s="15"/>
      <c r="H6" s="5" t="s">
        <v>9</v>
      </c>
      <c r="I6" s="46">
        <v>12</v>
      </c>
      <c r="J6" s="50">
        <f t="shared" ref="J6:J8" si="2">+I6/12</f>
        <v>1</v>
      </c>
      <c r="K6" s="13"/>
      <c r="L6" s="1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x14ac:dyDescent="0.25">
      <c r="A7" s="8" t="s">
        <v>80</v>
      </c>
      <c r="B7" s="54"/>
      <c r="C7" s="54"/>
      <c r="D7" s="10">
        <f t="shared" si="0"/>
        <v>0</v>
      </c>
      <c r="E7" s="10">
        <f t="shared" si="1"/>
        <v>0</v>
      </c>
      <c r="F7" s="33" t="str">
        <f>+IFERROR(E7/$E$14,"")</f>
        <v/>
      </c>
      <c r="G7" s="15"/>
      <c r="H7" s="5" t="s">
        <v>70</v>
      </c>
      <c r="I7" s="46">
        <v>6</v>
      </c>
      <c r="J7" s="50">
        <f t="shared" si="2"/>
        <v>0.5</v>
      </c>
      <c r="K7" s="14"/>
      <c r="L7" s="1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x14ac:dyDescent="0.25">
      <c r="A8" s="8" t="s">
        <v>81</v>
      </c>
      <c r="B8" s="54"/>
      <c r="C8" s="54"/>
      <c r="D8" s="10">
        <f t="shared" si="0"/>
        <v>0</v>
      </c>
      <c r="E8" s="10">
        <f t="shared" si="1"/>
        <v>0</v>
      </c>
      <c r="F8" s="33" t="str">
        <f>+IFERROR(E8/$E$14,"")</f>
        <v/>
      </c>
      <c r="G8" s="15"/>
      <c r="H8" s="5" t="s">
        <v>38</v>
      </c>
      <c r="I8" s="46">
        <v>4</v>
      </c>
      <c r="J8" s="50">
        <f t="shared" si="2"/>
        <v>0.33333333333333331</v>
      </c>
      <c r="K8" s="14"/>
      <c r="L8" s="1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x14ac:dyDescent="0.25">
      <c r="A9" s="57" t="s">
        <v>83</v>
      </c>
      <c r="B9" s="54"/>
      <c r="C9" s="54"/>
      <c r="D9" s="10">
        <f t="shared" si="0"/>
        <v>0</v>
      </c>
      <c r="E9" s="10">
        <f t="shared" si="1"/>
        <v>0</v>
      </c>
      <c r="F9" s="33" t="str">
        <f t="shared" ref="F9:F12" si="3">+IFERROR(E9/$E$14,"")</f>
        <v/>
      </c>
      <c r="G9" s="15"/>
      <c r="H9" s="5" t="s">
        <v>78</v>
      </c>
      <c r="I9" s="46">
        <v>2</v>
      </c>
      <c r="J9" s="50">
        <f>+I9/12</f>
        <v>0.16666666666666666</v>
      </c>
      <c r="K9" s="14"/>
      <c r="L9" s="1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x14ac:dyDescent="0.25">
      <c r="A10" s="57" t="s">
        <v>83</v>
      </c>
      <c r="B10" s="54"/>
      <c r="C10" s="54"/>
      <c r="D10" s="10">
        <f t="shared" si="0"/>
        <v>0</v>
      </c>
      <c r="E10" s="10">
        <f t="shared" si="1"/>
        <v>0</v>
      </c>
      <c r="F10" s="33" t="str">
        <f t="shared" si="3"/>
        <v/>
      </c>
      <c r="G10" s="15"/>
      <c r="H10" s="5" t="s">
        <v>2</v>
      </c>
      <c r="I10" s="46">
        <v>1</v>
      </c>
      <c r="J10" s="50">
        <f>+I10/12</f>
        <v>8.3333333333333329E-2</v>
      </c>
      <c r="K10" s="14"/>
      <c r="L10" s="1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x14ac:dyDescent="0.25">
      <c r="A11" s="57" t="s">
        <v>83</v>
      </c>
      <c r="B11" s="54"/>
      <c r="C11" s="54"/>
      <c r="D11" s="10">
        <f t="shared" si="0"/>
        <v>0</v>
      </c>
      <c r="E11" s="10">
        <f t="shared" si="1"/>
        <v>0</v>
      </c>
      <c r="F11" s="33" t="str">
        <f t="shared" si="3"/>
        <v/>
      </c>
      <c r="G11" s="15"/>
      <c r="H11" s="5"/>
      <c r="I11" s="46"/>
      <c r="J11" s="50"/>
      <c r="K11" s="14"/>
      <c r="L11" s="1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x14ac:dyDescent="0.25">
      <c r="A12" s="57" t="s">
        <v>83</v>
      </c>
      <c r="B12" s="54"/>
      <c r="C12" s="54"/>
      <c r="D12" s="10">
        <f t="shared" si="0"/>
        <v>0</v>
      </c>
      <c r="E12" s="10">
        <f t="shared" si="1"/>
        <v>0</v>
      </c>
      <c r="F12" s="33" t="str">
        <f t="shared" si="3"/>
        <v/>
      </c>
      <c r="G12" s="15"/>
      <c r="H12" s="18"/>
      <c r="I12" s="19"/>
      <c r="J12" s="32"/>
      <c r="K12" s="14"/>
      <c r="L12" s="1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x14ac:dyDescent="0.25">
      <c r="A13" s="58" t="s">
        <v>83</v>
      </c>
      <c r="B13" s="55"/>
      <c r="C13" s="56"/>
      <c r="D13" s="37">
        <f t="shared" si="0"/>
        <v>0</v>
      </c>
      <c r="E13" s="37">
        <f t="shared" si="1"/>
        <v>0</v>
      </c>
      <c r="F13" s="35" t="str">
        <f>+IFERROR(E13/$E$14,"")</f>
        <v/>
      </c>
      <c r="G13" s="15"/>
      <c r="K13" s="14"/>
      <c r="L13" s="1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27" customHeight="1" thickBot="1" x14ac:dyDescent="0.3">
      <c r="A14" s="24" t="s">
        <v>73</v>
      </c>
      <c r="B14" s="25"/>
      <c r="C14" s="25"/>
      <c r="D14" s="26">
        <f>SUM(D5:D13)</f>
        <v>0</v>
      </c>
      <c r="E14" s="26">
        <f>SUM(E5:E13)</f>
        <v>0</v>
      </c>
      <c r="F14" s="34">
        <f>SUM(F5:F13)</f>
        <v>0</v>
      </c>
      <c r="G14" s="14"/>
      <c r="K14" s="14"/>
      <c r="L14" s="1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21.75" thickBot="1" x14ac:dyDescent="0.3">
      <c r="A15" s="6"/>
      <c r="B15" s="7"/>
      <c r="D15" s="1"/>
      <c r="E15" s="1"/>
      <c r="F15" s="1"/>
      <c r="G15" s="14"/>
      <c r="H15" s="14"/>
      <c r="I15" s="14"/>
      <c r="J15" s="14"/>
      <c r="K15" s="14"/>
      <c r="L15" s="1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42" customHeight="1" x14ac:dyDescent="0.25">
      <c r="A16" s="20" t="s">
        <v>37</v>
      </c>
      <c r="B16" s="21" t="s">
        <v>43</v>
      </c>
      <c r="C16" s="21" t="s">
        <v>41</v>
      </c>
      <c r="D16" s="21" t="s">
        <v>45</v>
      </c>
      <c r="E16" s="21" t="s">
        <v>42</v>
      </c>
      <c r="F16" s="22" t="s">
        <v>75</v>
      </c>
      <c r="G16" s="14"/>
      <c r="H16" s="14"/>
      <c r="I16" s="14"/>
      <c r="J16" s="14"/>
      <c r="K16" s="14"/>
      <c r="L16" s="1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x14ac:dyDescent="0.25">
      <c r="A17" s="39" t="s">
        <v>36</v>
      </c>
      <c r="B17" s="59"/>
      <c r="C17" s="59"/>
      <c r="D17" s="40">
        <f t="shared" ref="D17:D30" si="4">+IF(B17&gt;0,VLOOKUP(C17,$H$5:$J$12,3,0)*B17,0)</f>
        <v>0</v>
      </c>
      <c r="E17" s="40">
        <f t="shared" ref="E17:E30" si="5">+IF(B17&gt;0,VLOOKUP(C17,$H$5:$I$12,2,0)*B17,0)</f>
        <v>0</v>
      </c>
      <c r="F17" s="41" t="str">
        <f>IFERROR(+E17/$E$96,"")</f>
        <v/>
      </c>
      <c r="G17" s="38"/>
      <c r="H17" s="14"/>
      <c r="I17" s="14"/>
      <c r="J17" s="14"/>
      <c r="K17" s="14"/>
      <c r="L17" s="1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x14ac:dyDescent="0.25">
      <c r="A18" s="39" t="s">
        <v>47</v>
      </c>
      <c r="B18" s="59"/>
      <c r="C18" s="59"/>
      <c r="D18" s="40">
        <f t="shared" si="4"/>
        <v>0</v>
      </c>
      <c r="E18" s="40">
        <f t="shared" si="5"/>
        <v>0</v>
      </c>
      <c r="F18" s="41" t="str">
        <f t="shared" ref="F18:F95" si="6">IFERROR(+E18/$E$96,"")</f>
        <v/>
      </c>
      <c r="G18" s="38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x14ac:dyDescent="0.25">
      <c r="A19" s="39" t="s">
        <v>35</v>
      </c>
      <c r="B19" s="59"/>
      <c r="C19" s="59"/>
      <c r="D19" s="40">
        <f t="shared" si="4"/>
        <v>0</v>
      </c>
      <c r="E19" s="40">
        <f t="shared" si="5"/>
        <v>0</v>
      </c>
      <c r="F19" s="41" t="str">
        <f t="shared" si="6"/>
        <v/>
      </c>
      <c r="G19" s="3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x14ac:dyDescent="0.25">
      <c r="A20" s="39" t="s">
        <v>34</v>
      </c>
      <c r="B20" s="59"/>
      <c r="C20" s="59"/>
      <c r="D20" s="40">
        <f t="shared" si="4"/>
        <v>0</v>
      </c>
      <c r="E20" s="40">
        <f t="shared" si="5"/>
        <v>0</v>
      </c>
      <c r="F20" s="41" t="str">
        <f t="shared" si="6"/>
        <v/>
      </c>
      <c r="G20" s="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x14ac:dyDescent="0.25">
      <c r="A21" s="39" t="s">
        <v>33</v>
      </c>
      <c r="B21" s="59"/>
      <c r="C21" s="59"/>
      <c r="D21" s="40">
        <f t="shared" si="4"/>
        <v>0</v>
      </c>
      <c r="E21" s="40">
        <f t="shared" si="5"/>
        <v>0</v>
      </c>
      <c r="F21" s="41" t="str">
        <f t="shared" si="6"/>
        <v/>
      </c>
      <c r="G21" s="3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x14ac:dyDescent="0.25">
      <c r="A22" s="39" t="s">
        <v>32</v>
      </c>
      <c r="B22" s="59"/>
      <c r="C22" s="59"/>
      <c r="D22" s="40">
        <f t="shared" si="4"/>
        <v>0</v>
      </c>
      <c r="E22" s="40">
        <f t="shared" si="5"/>
        <v>0</v>
      </c>
      <c r="F22" s="41" t="str">
        <f t="shared" si="6"/>
        <v/>
      </c>
      <c r="G22" s="38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x14ac:dyDescent="0.25">
      <c r="A23" s="39" t="s">
        <v>31</v>
      </c>
      <c r="B23" s="59"/>
      <c r="C23" s="59"/>
      <c r="D23" s="40">
        <f t="shared" si="4"/>
        <v>0</v>
      </c>
      <c r="E23" s="40">
        <f t="shared" si="5"/>
        <v>0</v>
      </c>
      <c r="F23" s="41" t="str">
        <f t="shared" si="6"/>
        <v/>
      </c>
      <c r="G23" s="38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x14ac:dyDescent="0.25">
      <c r="A24" s="39" t="s">
        <v>30</v>
      </c>
      <c r="B24" s="59"/>
      <c r="C24" s="59"/>
      <c r="D24" s="40">
        <f t="shared" si="4"/>
        <v>0</v>
      </c>
      <c r="E24" s="40">
        <f t="shared" si="5"/>
        <v>0</v>
      </c>
      <c r="F24" s="41" t="str">
        <f t="shared" si="6"/>
        <v/>
      </c>
      <c r="G24" s="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x14ac:dyDescent="0.25">
      <c r="A25" s="39" t="s">
        <v>29</v>
      </c>
      <c r="B25" s="59"/>
      <c r="C25" s="59"/>
      <c r="D25" s="40">
        <f t="shared" si="4"/>
        <v>0</v>
      </c>
      <c r="E25" s="40">
        <f t="shared" si="5"/>
        <v>0</v>
      </c>
      <c r="F25" s="41" t="str">
        <f t="shared" si="6"/>
        <v/>
      </c>
      <c r="G25" s="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x14ac:dyDescent="0.25">
      <c r="A26" s="39" t="s">
        <v>28</v>
      </c>
      <c r="B26" s="59"/>
      <c r="C26" s="59"/>
      <c r="D26" s="40">
        <f t="shared" si="4"/>
        <v>0</v>
      </c>
      <c r="E26" s="40">
        <f t="shared" si="5"/>
        <v>0</v>
      </c>
      <c r="F26" s="41" t="str">
        <f t="shared" si="6"/>
        <v/>
      </c>
      <c r="G26" s="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x14ac:dyDescent="0.25">
      <c r="A27" s="39" t="s">
        <v>27</v>
      </c>
      <c r="B27" s="59"/>
      <c r="C27" s="59"/>
      <c r="D27" s="40">
        <f t="shared" si="4"/>
        <v>0</v>
      </c>
      <c r="E27" s="40">
        <f t="shared" si="5"/>
        <v>0</v>
      </c>
      <c r="F27" s="41" t="str">
        <f t="shared" si="6"/>
        <v/>
      </c>
      <c r="G27" s="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x14ac:dyDescent="0.25">
      <c r="A28" s="39" t="s">
        <v>48</v>
      </c>
      <c r="B28" s="59"/>
      <c r="C28" s="59"/>
      <c r="D28" s="40">
        <f t="shared" si="4"/>
        <v>0</v>
      </c>
      <c r="E28" s="40">
        <f t="shared" si="5"/>
        <v>0</v>
      </c>
      <c r="F28" s="41" t="str">
        <f t="shared" si="6"/>
        <v/>
      </c>
      <c r="G28" s="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x14ac:dyDescent="0.25">
      <c r="A29" s="39" t="s">
        <v>53</v>
      </c>
      <c r="B29" s="59"/>
      <c r="C29" s="59"/>
      <c r="D29" s="40">
        <f t="shared" si="4"/>
        <v>0</v>
      </c>
      <c r="E29" s="40">
        <f t="shared" si="5"/>
        <v>0</v>
      </c>
      <c r="F29" s="41" t="str">
        <f t="shared" si="6"/>
        <v/>
      </c>
      <c r="G29" s="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x14ac:dyDescent="0.25">
      <c r="A30" s="60" t="s">
        <v>82</v>
      </c>
      <c r="B30" s="59"/>
      <c r="C30" s="59"/>
      <c r="D30" s="40">
        <f t="shared" si="4"/>
        <v>0</v>
      </c>
      <c r="E30" s="40">
        <f t="shared" si="5"/>
        <v>0</v>
      </c>
      <c r="F30" s="41" t="str">
        <f t="shared" si="6"/>
        <v/>
      </c>
      <c r="G30" s="3"/>
      <c r="H30" s="17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x14ac:dyDescent="0.25">
      <c r="A31" s="60" t="s">
        <v>82</v>
      </c>
      <c r="B31" s="59"/>
      <c r="C31" s="59"/>
      <c r="D31" s="40">
        <f t="shared" ref="D31:D33" si="7">+IF(B31&gt;0,VLOOKUP(C31,$H$5:$J$12,3,0)*B31,0)</f>
        <v>0</v>
      </c>
      <c r="E31" s="40">
        <f t="shared" ref="E31:E33" si="8">+IF(B31&gt;0,VLOOKUP(C31,$H$5:$I$12,2,0)*B31,0)</f>
        <v>0</v>
      </c>
      <c r="F31" s="41" t="str">
        <f t="shared" ref="F31:F33" si="9">IFERROR(+E31/$E$96,"")</f>
        <v/>
      </c>
      <c r="G31" s="3"/>
      <c r="H31" s="17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x14ac:dyDescent="0.25">
      <c r="A32" s="60" t="s">
        <v>82</v>
      </c>
      <c r="B32" s="59"/>
      <c r="C32" s="59"/>
      <c r="D32" s="40">
        <f t="shared" si="7"/>
        <v>0</v>
      </c>
      <c r="E32" s="40">
        <f t="shared" si="8"/>
        <v>0</v>
      </c>
      <c r="F32" s="41" t="str">
        <f t="shared" si="9"/>
        <v/>
      </c>
      <c r="G32" s="3"/>
      <c r="H32" s="17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x14ac:dyDescent="0.25">
      <c r="A33" s="60" t="s">
        <v>82</v>
      </c>
      <c r="B33" s="59"/>
      <c r="C33" s="59"/>
      <c r="D33" s="40">
        <f t="shared" si="7"/>
        <v>0</v>
      </c>
      <c r="E33" s="40">
        <f t="shared" si="8"/>
        <v>0</v>
      </c>
      <c r="F33" s="41" t="str">
        <f t="shared" si="9"/>
        <v/>
      </c>
      <c r="G33" s="3"/>
      <c r="H33" s="17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x14ac:dyDescent="0.25">
      <c r="A34" s="8" t="s">
        <v>63</v>
      </c>
      <c r="B34" s="9"/>
      <c r="C34" s="9"/>
      <c r="D34" s="10">
        <f>SUM(D17:D33)</f>
        <v>0</v>
      </c>
      <c r="E34" s="10">
        <f>SUM(E17:E33)</f>
        <v>0</v>
      </c>
      <c r="F34" s="33" t="str">
        <f t="shared" si="6"/>
        <v/>
      </c>
      <c r="G34" s="3"/>
      <c r="H34" s="18"/>
      <c r="I34" s="16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x14ac:dyDescent="0.25">
      <c r="A35" s="39" t="s">
        <v>25</v>
      </c>
      <c r="B35" s="59"/>
      <c r="C35" s="59"/>
      <c r="D35" s="40">
        <f t="shared" ref="D35:D41" si="10">+IF(B35&gt;0,VLOOKUP(C35,$H$5:$J$12,3,0)*B35,0)</f>
        <v>0</v>
      </c>
      <c r="E35" s="40">
        <f t="shared" ref="E35:E41" si="11">+IF(B35&gt;0,VLOOKUP(C35,$H$5:$I$12,2,0)*B35,0)</f>
        <v>0</v>
      </c>
      <c r="F35" s="41" t="str">
        <f t="shared" si="6"/>
        <v/>
      </c>
      <c r="G35" s="3"/>
      <c r="H35" s="18"/>
      <c r="I35" s="16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x14ac:dyDescent="0.25">
      <c r="A36" s="39" t="s">
        <v>24</v>
      </c>
      <c r="B36" s="59"/>
      <c r="C36" s="59"/>
      <c r="D36" s="40">
        <f t="shared" si="10"/>
        <v>0</v>
      </c>
      <c r="E36" s="40">
        <f t="shared" si="11"/>
        <v>0</v>
      </c>
      <c r="F36" s="41" t="str">
        <f t="shared" si="6"/>
        <v/>
      </c>
      <c r="G36" s="3"/>
      <c r="H36" s="18"/>
      <c r="I36" s="16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x14ac:dyDescent="0.25">
      <c r="A37" s="39" t="s">
        <v>23</v>
      </c>
      <c r="B37" s="59"/>
      <c r="C37" s="59"/>
      <c r="D37" s="40">
        <f t="shared" si="10"/>
        <v>0</v>
      </c>
      <c r="E37" s="40">
        <f t="shared" si="11"/>
        <v>0</v>
      </c>
      <c r="F37" s="41" t="str">
        <f t="shared" si="6"/>
        <v/>
      </c>
      <c r="G37" s="3"/>
      <c r="H37" s="18"/>
      <c r="I37" s="16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x14ac:dyDescent="0.25">
      <c r="A38" s="39" t="s">
        <v>22</v>
      </c>
      <c r="B38" s="59"/>
      <c r="C38" s="59"/>
      <c r="D38" s="40">
        <f t="shared" si="10"/>
        <v>0</v>
      </c>
      <c r="E38" s="40">
        <f t="shared" si="11"/>
        <v>0</v>
      </c>
      <c r="F38" s="41" t="str">
        <f t="shared" si="6"/>
        <v/>
      </c>
      <c r="G38" s="3"/>
      <c r="H38" s="18"/>
      <c r="I38" s="16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x14ac:dyDescent="0.25">
      <c r="A39" s="39" t="s">
        <v>21</v>
      </c>
      <c r="B39" s="59"/>
      <c r="C39" s="59"/>
      <c r="D39" s="40">
        <f t="shared" si="10"/>
        <v>0</v>
      </c>
      <c r="E39" s="40">
        <f t="shared" si="11"/>
        <v>0</v>
      </c>
      <c r="F39" s="41" t="str">
        <f t="shared" si="6"/>
        <v/>
      </c>
      <c r="G39" s="3"/>
      <c r="H39" s="18"/>
      <c r="I39" s="16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x14ac:dyDescent="0.25">
      <c r="A40" s="39" t="s">
        <v>49</v>
      </c>
      <c r="B40" s="59"/>
      <c r="C40" s="59"/>
      <c r="D40" s="40">
        <f t="shared" si="10"/>
        <v>0</v>
      </c>
      <c r="E40" s="40">
        <f t="shared" si="11"/>
        <v>0</v>
      </c>
      <c r="F40" s="41" t="str">
        <f t="shared" si="6"/>
        <v/>
      </c>
      <c r="G40" s="3"/>
      <c r="H40" s="17"/>
      <c r="I40" s="16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x14ac:dyDescent="0.25">
      <c r="A41" s="60" t="s">
        <v>82</v>
      </c>
      <c r="B41" s="59"/>
      <c r="C41" s="59"/>
      <c r="D41" s="40">
        <f t="shared" si="10"/>
        <v>0</v>
      </c>
      <c r="E41" s="40">
        <f t="shared" si="11"/>
        <v>0</v>
      </c>
      <c r="F41" s="41" t="str">
        <f t="shared" si="6"/>
        <v/>
      </c>
      <c r="G41" s="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x14ac:dyDescent="0.25">
      <c r="A42" s="60" t="s">
        <v>82</v>
      </c>
      <c r="B42" s="59"/>
      <c r="C42" s="59"/>
      <c r="D42" s="40">
        <f t="shared" ref="D42:D44" si="12">+IF(B42&gt;0,VLOOKUP(C42,$H$5:$J$12,3,0)*B42,0)</f>
        <v>0</v>
      </c>
      <c r="E42" s="40">
        <f t="shared" ref="E42:E44" si="13">+IF(B42&gt;0,VLOOKUP(C42,$H$5:$I$12,2,0)*B42,0)</f>
        <v>0</v>
      </c>
      <c r="F42" s="41" t="str">
        <f t="shared" ref="F42:F44" si="14">IFERROR(+E42/$E$96,"")</f>
        <v/>
      </c>
      <c r="G42" s="3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x14ac:dyDescent="0.25">
      <c r="A43" s="60" t="s">
        <v>82</v>
      </c>
      <c r="B43" s="59"/>
      <c r="C43" s="59"/>
      <c r="D43" s="40">
        <f t="shared" si="12"/>
        <v>0</v>
      </c>
      <c r="E43" s="40">
        <f t="shared" si="13"/>
        <v>0</v>
      </c>
      <c r="F43" s="41" t="str">
        <f t="shared" si="14"/>
        <v/>
      </c>
      <c r="G43" s="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x14ac:dyDescent="0.25">
      <c r="A44" s="60" t="s">
        <v>82</v>
      </c>
      <c r="B44" s="59"/>
      <c r="C44" s="59"/>
      <c r="D44" s="40">
        <f t="shared" si="12"/>
        <v>0</v>
      </c>
      <c r="E44" s="40">
        <f t="shared" si="13"/>
        <v>0</v>
      </c>
      <c r="F44" s="41" t="str">
        <f t="shared" si="14"/>
        <v/>
      </c>
      <c r="G44" s="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x14ac:dyDescent="0.25">
      <c r="A45" s="8" t="s">
        <v>26</v>
      </c>
      <c r="B45" s="9"/>
      <c r="C45" s="9"/>
      <c r="D45" s="10">
        <f>SUM(D35:D44)</f>
        <v>0</v>
      </c>
      <c r="E45" s="10">
        <f>SUM(E35:E44)</f>
        <v>0</v>
      </c>
      <c r="F45" s="33" t="str">
        <f t="shared" si="6"/>
        <v/>
      </c>
      <c r="G45" s="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x14ac:dyDescent="0.25">
      <c r="A46" s="39" t="s">
        <v>61</v>
      </c>
      <c r="B46" s="59"/>
      <c r="C46" s="59"/>
      <c r="D46" s="40">
        <f t="shared" ref="D46:D59" si="15">+IF(B46&gt;0,VLOOKUP(C46,$H$5:$J$12,3,0)*B46,0)</f>
        <v>0</v>
      </c>
      <c r="E46" s="40">
        <f t="shared" ref="E46:E59" si="16">+IF(B46&gt;0,VLOOKUP(C46,$H$5:$I$12,2,0)*B46,0)</f>
        <v>0</v>
      </c>
      <c r="F46" s="41" t="str">
        <f t="shared" si="6"/>
        <v/>
      </c>
      <c r="G46" s="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x14ac:dyDescent="0.25">
      <c r="A47" s="39" t="s">
        <v>62</v>
      </c>
      <c r="B47" s="59"/>
      <c r="C47" s="59"/>
      <c r="D47" s="40">
        <f t="shared" si="15"/>
        <v>0</v>
      </c>
      <c r="E47" s="40">
        <f t="shared" si="16"/>
        <v>0</v>
      </c>
      <c r="F47" s="41" t="str">
        <f t="shared" si="6"/>
        <v/>
      </c>
      <c r="G47" s="3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x14ac:dyDescent="0.25">
      <c r="A48" s="39" t="s">
        <v>65</v>
      </c>
      <c r="B48" s="59"/>
      <c r="C48" s="59"/>
      <c r="D48" s="40">
        <f t="shared" si="15"/>
        <v>0</v>
      </c>
      <c r="E48" s="40">
        <f t="shared" si="16"/>
        <v>0</v>
      </c>
      <c r="F48" s="41" t="str">
        <f t="shared" si="6"/>
        <v/>
      </c>
      <c r="G48" s="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x14ac:dyDescent="0.25">
      <c r="A49" s="39" t="s">
        <v>60</v>
      </c>
      <c r="B49" s="59"/>
      <c r="C49" s="59"/>
      <c r="D49" s="40">
        <f t="shared" si="15"/>
        <v>0</v>
      </c>
      <c r="E49" s="40">
        <f t="shared" si="16"/>
        <v>0</v>
      </c>
      <c r="F49" s="41" t="str">
        <f t="shared" si="6"/>
        <v/>
      </c>
      <c r="G49" s="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x14ac:dyDescent="0.25">
      <c r="A50" s="39" t="s">
        <v>54</v>
      </c>
      <c r="B50" s="59"/>
      <c r="C50" s="59"/>
      <c r="D50" s="40">
        <f t="shared" si="15"/>
        <v>0</v>
      </c>
      <c r="E50" s="40">
        <f t="shared" si="16"/>
        <v>0</v>
      </c>
      <c r="F50" s="41" t="str">
        <f t="shared" si="6"/>
        <v/>
      </c>
      <c r="G50" s="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x14ac:dyDescent="0.25">
      <c r="A51" s="39" t="s">
        <v>66</v>
      </c>
      <c r="B51" s="59"/>
      <c r="C51" s="59"/>
      <c r="D51" s="40">
        <f t="shared" si="15"/>
        <v>0</v>
      </c>
      <c r="E51" s="40">
        <f t="shared" si="16"/>
        <v>0</v>
      </c>
      <c r="F51" s="41" t="str">
        <f t="shared" si="6"/>
        <v/>
      </c>
      <c r="G51" s="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x14ac:dyDescent="0.25">
      <c r="A52" s="39" t="s">
        <v>55</v>
      </c>
      <c r="B52" s="59"/>
      <c r="C52" s="59"/>
      <c r="D52" s="40">
        <f t="shared" si="15"/>
        <v>0</v>
      </c>
      <c r="E52" s="40">
        <f t="shared" si="16"/>
        <v>0</v>
      </c>
      <c r="F52" s="41" t="str">
        <f t="shared" si="6"/>
        <v/>
      </c>
      <c r="G52" s="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x14ac:dyDescent="0.25">
      <c r="A53" s="39" t="s">
        <v>67</v>
      </c>
      <c r="B53" s="59"/>
      <c r="C53" s="59"/>
      <c r="D53" s="40">
        <f t="shared" si="15"/>
        <v>0</v>
      </c>
      <c r="E53" s="40">
        <f t="shared" si="16"/>
        <v>0</v>
      </c>
      <c r="F53" s="41" t="str">
        <f t="shared" si="6"/>
        <v/>
      </c>
      <c r="G53" s="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x14ac:dyDescent="0.25">
      <c r="A54" s="39" t="s">
        <v>68</v>
      </c>
      <c r="B54" s="59"/>
      <c r="C54" s="59"/>
      <c r="D54" s="40">
        <f t="shared" si="15"/>
        <v>0</v>
      </c>
      <c r="E54" s="40">
        <f t="shared" si="16"/>
        <v>0</v>
      </c>
      <c r="F54" s="41" t="str">
        <f t="shared" si="6"/>
        <v/>
      </c>
      <c r="G54" s="3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x14ac:dyDescent="0.25">
      <c r="A55" s="39" t="s">
        <v>19</v>
      </c>
      <c r="B55" s="59"/>
      <c r="C55" s="59"/>
      <c r="D55" s="40">
        <f t="shared" si="15"/>
        <v>0</v>
      </c>
      <c r="E55" s="40">
        <f t="shared" si="16"/>
        <v>0</v>
      </c>
      <c r="F55" s="41" t="str">
        <f t="shared" si="6"/>
        <v/>
      </c>
      <c r="G55" s="3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x14ac:dyDescent="0.25">
      <c r="A56" s="39" t="s">
        <v>18</v>
      </c>
      <c r="B56" s="59"/>
      <c r="C56" s="59"/>
      <c r="D56" s="40">
        <f t="shared" si="15"/>
        <v>0</v>
      </c>
      <c r="E56" s="40">
        <f t="shared" si="16"/>
        <v>0</v>
      </c>
      <c r="F56" s="41" t="str">
        <f t="shared" si="6"/>
        <v/>
      </c>
      <c r="G56" s="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x14ac:dyDescent="0.25">
      <c r="A57" s="39" t="s">
        <v>20</v>
      </c>
      <c r="B57" s="59"/>
      <c r="C57" s="59"/>
      <c r="D57" s="40">
        <f t="shared" si="15"/>
        <v>0</v>
      </c>
      <c r="E57" s="40">
        <f t="shared" si="16"/>
        <v>0</v>
      </c>
      <c r="F57" s="41" t="str">
        <f t="shared" si="6"/>
        <v/>
      </c>
      <c r="G57" s="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x14ac:dyDescent="0.25">
      <c r="A58" s="39" t="s">
        <v>17</v>
      </c>
      <c r="B58" s="59"/>
      <c r="C58" s="59"/>
      <c r="D58" s="40">
        <f t="shared" si="15"/>
        <v>0</v>
      </c>
      <c r="E58" s="40">
        <f t="shared" si="16"/>
        <v>0</v>
      </c>
      <c r="F58" s="41" t="str">
        <f t="shared" si="6"/>
        <v/>
      </c>
      <c r="G58" s="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x14ac:dyDescent="0.25">
      <c r="A59" s="60" t="s">
        <v>82</v>
      </c>
      <c r="B59" s="59"/>
      <c r="C59" s="59"/>
      <c r="D59" s="40">
        <f t="shared" si="15"/>
        <v>0</v>
      </c>
      <c r="E59" s="40">
        <f t="shared" si="16"/>
        <v>0</v>
      </c>
      <c r="F59" s="41" t="str">
        <f t="shared" si="6"/>
        <v/>
      </c>
      <c r="G59" s="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x14ac:dyDescent="0.25">
      <c r="A60" s="60" t="s">
        <v>82</v>
      </c>
      <c r="B60" s="59"/>
      <c r="C60" s="59"/>
      <c r="D60" s="40">
        <f t="shared" ref="D60:D62" si="17">+IF(B60&gt;0,VLOOKUP(C60,$H$5:$J$12,3,0)*B60,0)</f>
        <v>0</v>
      </c>
      <c r="E60" s="40">
        <f t="shared" ref="E60:E62" si="18">+IF(B60&gt;0,VLOOKUP(C60,$H$5:$I$12,2,0)*B60,0)</f>
        <v>0</v>
      </c>
      <c r="F60" s="41" t="str">
        <f t="shared" ref="F60:F62" si="19">IFERROR(+E60/$E$96,"")</f>
        <v/>
      </c>
      <c r="G60" s="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x14ac:dyDescent="0.25">
      <c r="A61" s="60" t="s">
        <v>82</v>
      </c>
      <c r="B61" s="59"/>
      <c r="C61" s="59"/>
      <c r="D61" s="40">
        <f t="shared" si="17"/>
        <v>0</v>
      </c>
      <c r="E61" s="40">
        <f t="shared" si="18"/>
        <v>0</v>
      </c>
      <c r="F61" s="41" t="str">
        <f t="shared" si="19"/>
        <v/>
      </c>
      <c r="G61" s="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x14ac:dyDescent="0.25">
      <c r="A62" s="60" t="s">
        <v>82</v>
      </c>
      <c r="B62" s="59"/>
      <c r="C62" s="59"/>
      <c r="D62" s="40">
        <f t="shared" si="17"/>
        <v>0</v>
      </c>
      <c r="E62" s="40">
        <f t="shared" si="18"/>
        <v>0</v>
      </c>
      <c r="F62" s="41" t="str">
        <f t="shared" si="19"/>
        <v/>
      </c>
      <c r="G62" s="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x14ac:dyDescent="0.25">
      <c r="A63" s="8" t="s">
        <v>52</v>
      </c>
      <c r="B63" s="9"/>
      <c r="C63" s="9"/>
      <c r="D63" s="10">
        <f>SUM(D46:D62)</f>
        <v>0</v>
      </c>
      <c r="E63" s="10">
        <f>SUM(E46:E62)</f>
        <v>0</v>
      </c>
      <c r="F63" s="33" t="str">
        <f t="shared" si="6"/>
        <v/>
      </c>
      <c r="G63" s="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x14ac:dyDescent="0.25">
      <c r="A64" s="42" t="s">
        <v>51</v>
      </c>
      <c r="B64" s="59"/>
      <c r="C64" s="59"/>
      <c r="D64" s="40">
        <f t="shared" ref="D64:D71" si="20">+IF(B64&gt;0,VLOOKUP(C64,$H$5:$J$12,3,0)*B64,0)</f>
        <v>0</v>
      </c>
      <c r="E64" s="40">
        <f t="shared" ref="E64:E71" si="21">+IF(B64&gt;0,VLOOKUP(C64,$H$5:$I$12,2,0)*B64,0)</f>
        <v>0</v>
      </c>
      <c r="F64" s="41" t="str">
        <f t="shared" si="6"/>
        <v/>
      </c>
      <c r="G64" s="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x14ac:dyDescent="0.25">
      <c r="A65" s="42" t="s">
        <v>15</v>
      </c>
      <c r="B65" s="59"/>
      <c r="C65" s="59"/>
      <c r="D65" s="40">
        <f t="shared" si="20"/>
        <v>0</v>
      </c>
      <c r="E65" s="40">
        <f t="shared" si="21"/>
        <v>0</v>
      </c>
      <c r="F65" s="41" t="str">
        <f t="shared" si="6"/>
        <v/>
      </c>
      <c r="G65" s="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x14ac:dyDescent="0.25">
      <c r="A66" s="42" t="s">
        <v>14</v>
      </c>
      <c r="B66" s="59"/>
      <c r="C66" s="59"/>
      <c r="D66" s="40">
        <f t="shared" si="20"/>
        <v>0</v>
      </c>
      <c r="E66" s="40">
        <f t="shared" si="21"/>
        <v>0</v>
      </c>
      <c r="F66" s="41" t="str">
        <f t="shared" si="6"/>
        <v/>
      </c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x14ac:dyDescent="0.25">
      <c r="A67" s="42" t="s">
        <v>13</v>
      </c>
      <c r="B67" s="59"/>
      <c r="C67" s="59"/>
      <c r="D67" s="40">
        <f t="shared" si="20"/>
        <v>0</v>
      </c>
      <c r="E67" s="40">
        <f t="shared" si="21"/>
        <v>0</v>
      </c>
      <c r="F67" s="41" t="str">
        <f t="shared" si="6"/>
        <v/>
      </c>
      <c r="G67" s="3"/>
      <c r="H67" s="4"/>
      <c r="I67" s="4"/>
      <c r="J67" s="16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x14ac:dyDescent="0.25">
      <c r="A68" s="39" t="s">
        <v>12</v>
      </c>
      <c r="B68" s="59"/>
      <c r="C68" s="59"/>
      <c r="D68" s="40">
        <f t="shared" si="20"/>
        <v>0</v>
      </c>
      <c r="E68" s="40">
        <f t="shared" si="21"/>
        <v>0</v>
      </c>
      <c r="F68" s="41" t="str">
        <f t="shared" si="6"/>
        <v/>
      </c>
      <c r="G68" s="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x14ac:dyDescent="0.25">
      <c r="A69" s="42" t="s">
        <v>11</v>
      </c>
      <c r="B69" s="59"/>
      <c r="C69" s="59"/>
      <c r="D69" s="40">
        <f t="shared" si="20"/>
        <v>0</v>
      </c>
      <c r="E69" s="40">
        <f t="shared" si="21"/>
        <v>0</v>
      </c>
      <c r="F69" s="41" t="str">
        <f t="shared" si="6"/>
        <v/>
      </c>
      <c r="G69" s="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x14ac:dyDescent="0.25">
      <c r="A70" s="42" t="s">
        <v>10</v>
      </c>
      <c r="B70" s="59"/>
      <c r="C70" s="59"/>
      <c r="D70" s="40">
        <f t="shared" si="20"/>
        <v>0</v>
      </c>
      <c r="E70" s="40">
        <f t="shared" si="21"/>
        <v>0</v>
      </c>
      <c r="F70" s="41" t="str">
        <f t="shared" si="6"/>
        <v/>
      </c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x14ac:dyDescent="0.25">
      <c r="A71" s="60" t="s">
        <v>82</v>
      </c>
      <c r="B71" s="59"/>
      <c r="C71" s="59"/>
      <c r="D71" s="40">
        <f t="shared" si="20"/>
        <v>0</v>
      </c>
      <c r="E71" s="40">
        <f t="shared" si="21"/>
        <v>0</v>
      </c>
      <c r="F71" s="41" t="str">
        <f t="shared" si="6"/>
        <v/>
      </c>
      <c r="G71" s="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x14ac:dyDescent="0.25">
      <c r="A72" s="60" t="s">
        <v>82</v>
      </c>
      <c r="B72" s="59"/>
      <c r="C72" s="59"/>
      <c r="D72" s="40">
        <f t="shared" ref="D72:D74" si="22">+IF(B72&gt;0,VLOOKUP(C72,$H$5:$J$12,3,0)*B72,0)</f>
        <v>0</v>
      </c>
      <c r="E72" s="40">
        <f t="shared" ref="E72:E74" si="23">+IF(B72&gt;0,VLOOKUP(C72,$H$5:$I$12,2,0)*B72,0)</f>
        <v>0</v>
      </c>
      <c r="F72" s="41" t="str">
        <f t="shared" ref="F72:F74" si="24">IFERROR(+E72/$E$96,"")</f>
        <v/>
      </c>
      <c r="G72" s="3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x14ac:dyDescent="0.25">
      <c r="A73" s="60" t="s">
        <v>82</v>
      </c>
      <c r="B73" s="59"/>
      <c r="C73" s="59"/>
      <c r="D73" s="40">
        <f t="shared" si="22"/>
        <v>0</v>
      </c>
      <c r="E73" s="40">
        <f t="shared" si="23"/>
        <v>0</v>
      </c>
      <c r="F73" s="41" t="str">
        <f t="shared" si="24"/>
        <v/>
      </c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x14ac:dyDescent="0.25">
      <c r="A74" s="60" t="s">
        <v>82</v>
      </c>
      <c r="B74" s="59"/>
      <c r="C74" s="59"/>
      <c r="D74" s="40">
        <f t="shared" si="22"/>
        <v>0</v>
      </c>
      <c r="E74" s="40">
        <f t="shared" si="23"/>
        <v>0</v>
      </c>
      <c r="F74" s="41" t="str">
        <f t="shared" si="24"/>
        <v/>
      </c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x14ac:dyDescent="0.25">
      <c r="A75" s="8" t="s">
        <v>16</v>
      </c>
      <c r="B75" s="9"/>
      <c r="C75" s="9"/>
      <c r="D75" s="10">
        <f>SUM(D64:D74)</f>
        <v>0</v>
      </c>
      <c r="E75" s="10">
        <f>SUM(E64:E74)</f>
        <v>0</v>
      </c>
      <c r="F75" s="33" t="str">
        <f t="shared" si="6"/>
        <v/>
      </c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x14ac:dyDescent="0.25">
      <c r="A76" s="42" t="s">
        <v>56</v>
      </c>
      <c r="B76" s="59"/>
      <c r="C76" s="59"/>
      <c r="D76" s="40">
        <f>+IF(B76&gt;0,VLOOKUP(C76,$H$5:$J$12,3,0)*B76,0)</f>
        <v>0</v>
      </c>
      <c r="E76" s="40">
        <f>+IF(B76&gt;0,VLOOKUP(C76,$H$5:$I$12,2,0)*B76,0)</f>
        <v>0</v>
      </c>
      <c r="F76" s="41" t="str">
        <f t="shared" si="6"/>
        <v/>
      </c>
      <c r="G76" s="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x14ac:dyDescent="0.25">
      <c r="A77" s="42" t="s">
        <v>50</v>
      </c>
      <c r="B77" s="59"/>
      <c r="C77" s="59"/>
      <c r="D77" s="40">
        <f>+IF(B77&gt;0,VLOOKUP(C77,$H$5:$J$12,3,0)*B77,0)</f>
        <v>0</v>
      </c>
      <c r="E77" s="40">
        <f>+IF(B77&gt;0,VLOOKUP(C77,$H$5:$I$12,2,0)*B77,0)</f>
        <v>0</v>
      </c>
      <c r="F77" s="41" t="str">
        <f t="shared" si="6"/>
        <v/>
      </c>
      <c r="G77" s="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x14ac:dyDescent="0.25">
      <c r="A78" s="42" t="s">
        <v>6</v>
      </c>
      <c r="B78" s="59"/>
      <c r="C78" s="59"/>
      <c r="D78" s="40">
        <f>+IF(B78&gt;0,VLOOKUP(C78,$H$5:$J$12,3,0)*B78,0)</f>
        <v>0</v>
      </c>
      <c r="E78" s="40">
        <f>+IF(B78&gt;0,VLOOKUP(C78,$H$5:$I$12,2,0)*B78,0)</f>
        <v>0</v>
      </c>
      <c r="F78" s="41" t="str">
        <f t="shared" si="6"/>
        <v/>
      </c>
      <c r="G78" s="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x14ac:dyDescent="0.25">
      <c r="A79" s="42" t="s">
        <v>64</v>
      </c>
      <c r="B79" s="59"/>
      <c r="C79" s="59"/>
      <c r="D79" s="40">
        <f>+IF(B79&gt;0,VLOOKUP(C79,$H$5:$J$12,3,0)*B79,0)</f>
        <v>0</v>
      </c>
      <c r="E79" s="40">
        <f>+IF(B79&gt;0,VLOOKUP(C79,$H$5:$I$12,2,0)*B79,0)</f>
        <v>0</v>
      </c>
      <c r="F79" s="41" t="str">
        <f t="shared" si="6"/>
        <v/>
      </c>
      <c r="G79" s="3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x14ac:dyDescent="0.25">
      <c r="A80" s="60" t="s">
        <v>82</v>
      </c>
      <c r="B80" s="59"/>
      <c r="C80" s="59"/>
      <c r="D80" s="40">
        <f>+IF(B80&gt;0,VLOOKUP(C80,$H$5:$J$12,3,0)*B80,0)</f>
        <v>0</v>
      </c>
      <c r="E80" s="40">
        <f>+IF(B80&gt;0,VLOOKUP(C80,$H$5:$I$12,2,0)*B80,0)</f>
        <v>0</v>
      </c>
      <c r="F80" s="41" t="str">
        <f t="shared" si="6"/>
        <v/>
      </c>
      <c r="G80" s="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x14ac:dyDescent="0.25">
      <c r="A81" s="60" t="s">
        <v>82</v>
      </c>
      <c r="B81" s="59"/>
      <c r="C81" s="59"/>
      <c r="D81" s="40">
        <f t="shared" ref="D81:D83" si="25">+IF(B81&gt;0,VLOOKUP(C81,$H$5:$J$12,3,0)*B81,0)</f>
        <v>0</v>
      </c>
      <c r="E81" s="40">
        <f t="shared" ref="E81:E83" si="26">+IF(B81&gt;0,VLOOKUP(C81,$H$5:$I$12,2,0)*B81,0)</f>
        <v>0</v>
      </c>
      <c r="F81" s="41" t="str">
        <f t="shared" ref="F81:F83" si="27">IFERROR(+E81/$E$96,"")</f>
        <v/>
      </c>
      <c r="G81" s="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x14ac:dyDescent="0.25">
      <c r="A82" s="60" t="s">
        <v>82</v>
      </c>
      <c r="B82" s="59"/>
      <c r="C82" s="59"/>
      <c r="D82" s="40">
        <f t="shared" si="25"/>
        <v>0</v>
      </c>
      <c r="E82" s="40">
        <f t="shared" si="26"/>
        <v>0</v>
      </c>
      <c r="F82" s="41" t="str">
        <f t="shared" si="27"/>
        <v/>
      </c>
      <c r="G82" s="3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x14ac:dyDescent="0.25">
      <c r="A83" s="60" t="s">
        <v>82</v>
      </c>
      <c r="B83" s="59"/>
      <c r="C83" s="59"/>
      <c r="D83" s="40">
        <f t="shared" si="25"/>
        <v>0</v>
      </c>
      <c r="E83" s="40">
        <f t="shared" si="26"/>
        <v>0</v>
      </c>
      <c r="F83" s="41" t="str">
        <f t="shared" si="27"/>
        <v/>
      </c>
      <c r="G83" s="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x14ac:dyDescent="0.25">
      <c r="A84" s="8" t="s">
        <v>8</v>
      </c>
      <c r="B84" s="9"/>
      <c r="C84" s="9"/>
      <c r="D84" s="10">
        <f>SUM(D76:D83)</f>
        <v>0</v>
      </c>
      <c r="E84" s="10">
        <f>SUM(E76:E83)</f>
        <v>0</v>
      </c>
      <c r="F84" s="33" t="str">
        <f t="shared" si="6"/>
        <v/>
      </c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x14ac:dyDescent="0.25">
      <c r="A85" s="39" t="s">
        <v>5</v>
      </c>
      <c r="B85" s="59"/>
      <c r="C85" s="59"/>
      <c r="D85" s="40">
        <f t="shared" ref="D85:D91" si="28">+IF(B85&gt;0,VLOOKUP(C85,$H$5:$J$12,3,0)*B85,0)</f>
        <v>0</v>
      </c>
      <c r="E85" s="40">
        <f t="shared" ref="E85:E91" si="29">+IF(B85&gt;0,VLOOKUP(C85,$H$5:$I$12,2,0)*B85,0)</f>
        <v>0</v>
      </c>
      <c r="F85" s="41" t="str">
        <f t="shared" si="6"/>
        <v/>
      </c>
      <c r="G85" s="3"/>
      <c r="H85" s="4"/>
      <c r="I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x14ac:dyDescent="0.25">
      <c r="A86" s="39" t="s">
        <v>57</v>
      </c>
      <c r="B86" s="59"/>
      <c r="C86" s="59"/>
      <c r="D86" s="40">
        <f t="shared" si="28"/>
        <v>0</v>
      </c>
      <c r="E86" s="40">
        <f t="shared" si="29"/>
        <v>0</v>
      </c>
      <c r="F86" s="41" t="str">
        <f t="shared" si="6"/>
        <v/>
      </c>
      <c r="G86" s="3"/>
      <c r="H86" s="4"/>
      <c r="I86" s="13"/>
      <c r="J86" s="13"/>
      <c r="K86" s="13"/>
      <c r="L86" s="13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x14ac:dyDescent="0.25">
      <c r="A87" s="42" t="s">
        <v>4</v>
      </c>
      <c r="B87" s="59"/>
      <c r="C87" s="59"/>
      <c r="D87" s="40">
        <f t="shared" si="28"/>
        <v>0</v>
      </c>
      <c r="E87" s="40">
        <f t="shared" si="29"/>
        <v>0</v>
      </c>
      <c r="F87" s="41" t="str">
        <f t="shared" si="6"/>
        <v/>
      </c>
      <c r="G87" s="3"/>
      <c r="H87" s="46" t="s">
        <v>69</v>
      </c>
      <c r="I87" s="47">
        <f>+E14</f>
        <v>0</v>
      </c>
      <c r="J87" s="47">
        <f>-E96</f>
        <v>0</v>
      </c>
      <c r="L87" s="13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x14ac:dyDescent="0.25">
      <c r="A88" s="39" t="s">
        <v>3</v>
      </c>
      <c r="B88" s="59"/>
      <c r="C88" s="59"/>
      <c r="D88" s="40">
        <f t="shared" si="28"/>
        <v>0</v>
      </c>
      <c r="E88" s="40">
        <f t="shared" si="29"/>
        <v>0</v>
      </c>
      <c r="F88" s="41" t="str">
        <f t="shared" si="6"/>
        <v/>
      </c>
      <c r="G88" s="3"/>
      <c r="H88" s="46" t="s">
        <v>79</v>
      </c>
      <c r="I88" s="47">
        <f>+I87+J87</f>
        <v>0</v>
      </c>
      <c r="J88" s="47"/>
      <c r="L88" s="13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x14ac:dyDescent="0.25">
      <c r="A89" s="39" t="s">
        <v>1</v>
      </c>
      <c r="B89" s="59"/>
      <c r="C89" s="59"/>
      <c r="D89" s="40">
        <f t="shared" si="28"/>
        <v>0</v>
      </c>
      <c r="E89" s="40">
        <f t="shared" si="29"/>
        <v>0</v>
      </c>
      <c r="F89" s="41" t="str">
        <f t="shared" si="6"/>
        <v/>
      </c>
      <c r="G89" s="3"/>
      <c r="H89" s="48"/>
      <c r="I89" s="5"/>
      <c r="J89" s="5"/>
      <c r="K89" s="13"/>
      <c r="L89" s="13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x14ac:dyDescent="0.25">
      <c r="A90" s="42" t="s">
        <v>0</v>
      </c>
      <c r="B90" s="59"/>
      <c r="C90" s="59"/>
      <c r="D90" s="40">
        <f t="shared" si="28"/>
        <v>0</v>
      </c>
      <c r="E90" s="40">
        <f t="shared" si="29"/>
        <v>0</v>
      </c>
      <c r="F90" s="41" t="str">
        <f t="shared" si="6"/>
        <v/>
      </c>
      <c r="G90" s="3"/>
      <c r="H90" s="4"/>
      <c r="I90" s="13"/>
      <c r="K90" s="13"/>
      <c r="L90" s="13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x14ac:dyDescent="0.25">
      <c r="A91" s="60" t="s">
        <v>82</v>
      </c>
      <c r="B91" s="59"/>
      <c r="C91" s="59"/>
      <c r="D91" s="40">
        <f t="shared" si="28"/>
        <v>0</v>
      </c>
      <c r="E91" s="40">
        <f t="shared" si="29"/>
        <v>0</v>
      </c>
      <c r="F91" s="41" t="str">
        <f t="shared" si="6"/>
        <v/>
      </c>
      <c r="G91" s="3"/>
      <c r="I91" s="5"/>
      <c r="K91" s="5"/>
      <c r="L91" s="5"/>
    </row>
    <row r="92" spans="1:23" x14ac:dyDescent="0.25">
      <c r="A92" s="60" t="s">
        <v>82</v>
      </c>
      <c r="B92" s="59"/>
      <c r="C92" s="59"/>
      <c r="D92" s="40">
        <f t="shared" ref="D92:D93" si="30">+IF(B92&gt;0,VLOOKUP(C92,$H$5:$J$12,3,0)*B92,0)</f>
        <v>0</v>
      </c>
      <c r="E92" s="40">
        <f t="shared" ref="E92:E93" si="31">+IF(B92&gt;0,VLOOKUP(C92,$H$5:$I$12,2,0)*B92,0)</f>
        <v>0</v>
      </c>
      <c r="F92" s="41" t="str">
        <f t="shared" ref="F92:F93" si="32">IFERROR(+E92/$E$96,"")</f>
        <v/>
      </c>
      <c r="G92" s="3"/>
      <c r="I92" s="5"/>
      <c r="K92" s="5"/>
      <c r="L92" s="5"/>
    </row>
    <row r="93" spans="1:23" x14ac:dyDescent="0.25">
      <c r="A93" s="60" t="s">
        <v>82</v>
      </c>
      <c r="B93" s="59"/>
      <c r="C93" s="59"/>
      <c r="D93" s="40">
        <f t="shared" si="30"/>
        <v>0</v>
      </c>
      <c r="E93" s="40">
        <f t="shared" si="31"/>
        <v>0</v>
      </c>
      <c r="F93" s="41" t="str">
        <f t="shared" si="32"/>
        <v/>
      </c>
      <c r="G93" s="3"/>
      <c r="I93" s="5"/>
      <c r="K93" s="5"/>
      <c r="L93" s="5"/>
    </row>
    <row r="94" spans="1:23" x14ac:dyDescent="0.25">
      <c r="A94" s="60" t="s">
        <v>82</v>
      </c>
      <c r="B94" s="59"/>
      <c r="C94" s="59"/>
      <c r="D94" s="40">
        <f t="shared" ref="D94" si="33">+IF(B94&gt;0,VLOOKUP(C94,$H$5:$J$12,3,0)*B94,0)</f>
        <v>0</v>
      </c>
      <c r="E94" s="40">
        <f t="shared" ref="E94" si="34">+IF(B94&gt;0,VLOOKUP(C94,$H$5:$I$12,2,0)*B94,0)</f>
        <v>0</v>
      </c>
      <c r="F94" s="41" t="str">
        <f t="shared" ref="F94" si="35">IFERROR(+E94/$E$96,"")</f>
        <v/>
      </c>
      <c r="G94" s="3"/>
      <c r="I94" s="5"/>
      <c r="K94" s="5"/>
      <c r="L94" s="5"/>
    </row>
    <row r="95" spans="1:23" x14ac:dyDescent="0.25">
      <c r="A95" s="27" t="s">
        <v>58</v>
      </c>
      <c r="B95" s="28"/>
      <c r="C95" s="28"/>
      <c r="D95" s="29">
        <f>SUM(D85:D94)</f>
        <v>0</v>
      </c>
      <c r="E95" s="29">
        <f>SUM(E85:E94)</f>
        <v>0</v>
      </c>
      <c r="F95" s="35" t="str">
        <f t="shared" si="6"/>
        <v/>
      </c>
      <c r="G95" s="3"/>
    </row>
    <row r="96" spans="1:23" ht="27" customHeight="1" thickBot="1" x14ac:dyDescent="0.3">
      <c r="A96" s="24" t="s">
        <v>76</v>
      </c>
      <c r="B96" s="30"/>
      <c r="C96" s="30"/>
      <c r="D96" s="26">
        <f>+D34+D45+D63+D75+D84+D95</f>
        <v>0</v>
      </c>
      <c r="E96" s="26">
        <f>+E34+E45+E63+E75+E84+E95</f>
        <v>0</v>
      </c>
      <c r="F96" s="34">
        <f>+IFERROR(F34+F45+F63+F75+F84+F95,0)</f>
        <v>0</v>
      </c>
    </row>
    <row r="97" spans="1:8" ht="15.75" thickBot="1" x14ac:dyDescent="0.3">
      <c r="D97" s="1"/>
      <c r="E97" s="1"/>
      <c r="F97" s="36"/>
    </row>
    <row r="98" spans="1:8" ht="18.75" customHeight="1" thickBot="1" x14ac:dyDescent="0.3">
      <c r="D98" s="45" t="s">
        <v>45</v>
      </c>
      <c r="E98" s="44" t="s">
        <v>42</v>
      </c>
      <c r="F98" s="36"/>
    </row>
    <row r="99" spans="1:8" s="12" customFormat="1" ht="27" customHeight="1" thickBot="1" x14ac:dyDescent="0.3">
      <c r="A99" s="23" t="s">
        <v>59</v>
      </c>
      <c r="B99" s="31"/>
      <c r="C99" s="31"/>
      <c r="D99" s="25">
        <f>+D14-D96</f>
        <v>0</v>
      </c>
      <c r="E99" s="43">
        <f>+E14-E96</f>
        <v>0</v>
      </c>
    </row>
    <row r="102" spans="1:8" s="11" customFormat="1" ht="18.75" x14ac:dyDescent="0.25">
      <c r="A102" s="1"/>
      <c r="B102" s="1"/>
      <c r="C102" s="1"/>
      <c r="D102" s="2"/>
      <c r="E102" s="2"/>
      <c r="F102" s="3"/>
      <c r="H102" s="1"/>
    </row>
    <row r="103" spans="1:8" ht="18.75" x14ac:dyDescent="0.25">
      <c r="H103" s="11"/>
    </row>
  </sheetData>
  <sheetProtection algorithmName="SHA-512" hashValue="mF56KAX+IaGdGfSuVPLi6C2CAri2VirxJwx6tXt443tJcDo9619KfEoet/nWPYP37XDk2pix5lFx8YpnnJ1fpw==" saltValue="JTRT1UebaJt5qDv0GKRXqg==" spinCount="100000" sheet="1" objects="1" scenarios="1" selectLockedCells="1"/>
  <mergeCells count="2">
    <mergeCell ref="B3:C3"/>
    <mergeCell ref="A1:F1"/>
  </mergeCells>
  <dataValidations count="2">
    <dataValidation type="list" allowBlank="1" showInputMessage="1" showErrorMessage="1" sqref="C14 D6:D13">
      <formula1>$H$5:$H$12</formula1>
    </dataValidation>
    <dataValidation type="list" allowBlank="1" showInputMessage="1" showErrorMessage="1" sqref="C5:C13 C17:C33 C35:C44 C46:C62 C64:C74 C76:C83 C85:C94">
      <formula1>$H$5:$H$10</formula1>
    </dataValidation>
  </dataValidations>
  <printOptions horizontalCentered="1"/>
  <pageMargins left="0.23622047244094491" right="0.15748031496062992" top="0.47244094488188981" bottom="0.15748031496062992" header="0.31496062992125984" footer="0.15748031496062992"/>
  <pageSetup paperSize="9" scale="62" fitToHeight="0" orientation="portrait" r:id="rId1"/>
  <rowBreaks count="1" manualBreakCount="1">
    <brk id="75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79FEB72CDCA64189D2BEB5D134129B" ma:contentTypeVersion="0" ma:contentTypeDescription="Creare un nuovo documento." ma:contentTypeScope="" ma:versionID="a2244a803231ed2035c1bb62236edfb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eec16d3e841ebf650196acacb84c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7BF249-5E9E-462A-BB3B-C17F241241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0F621D-580B-4DF9-8308-2F582289C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311B19-A319-49F9-BF8A-E98131F4910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BUDGET</vt:lpstr>
      <vt:lpstr>BUDGET!Area_stampa</vt:lpstr>
      <vt:lpstr>BUDGET!Titoli_stampa</vt:lpstr>
    </vt:vector>
  </TitlesOfParts>
  <Company>Banca d'Italia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Giuliano Luigi Mancini</dc:creator>
  <cp:lastModifiedBy>Alessandro Bracale</cp:lastModifiedBy>
  <cp:lastPrinted>2019-11-29T10:51:54Z</cp:lastPrinted>
  <dcterms:created xsi:type="dcterms:W3CDTF">2018-10-24T08:12:00Z</dcterms:created>
  <dcterms:modified xsi:type="dcterms:W3CDTF">2019-11-29T16:01:08Z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0x0101007879FEB72CDCA64189D2BEB5D134129B</vt:lpwstr>
  </property>
</Properties>
</file>